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65281" windowWidth="12300" windowHeight="7800" activeTab="1"/>
  </bookViews>
  <sheets>
    <sheet name="Schott" sheetId="1" r:id="rId1"/>
    <sheet name="Sellmeier" sheetId="2" r:id="rId2"/>
  </sheets>
  <definedNames>
    <definedName name="a_0">'Schott'!$A$3</definedName>
    <definedName name="a_1">'Schott'!$A$4</definedName>
    <definedName name="a_2">'Schott'!$A$5</definedName>
    <definedName name="a_3">'Schott'!$A$6</definedName>
    <definedName name="a_4">'Schott'!$A$7</definedName>
    <definedName name="a_5">'Schott'!$A$8</definedName>
    <definedName name="b_0">'Schott'!$B$3</definedName>
    <definedName name="b_1">'Schott'!$B$4</definedName>
    <definedName name="b_2">'Schott'!$B$5</definedName>
    <definedName name="b_3">'Schott'!$B$6</definedName>
    <definedName name="b_4">'Schott'!$B$7</definedName>
    <definedName name="b_5">'Schott'!$B$8</definedName>
    <definedName name="c_0">'Sellmeier'!$A$3</definedName>
    <definedName name="c_1">'Sellmeier'!$A$4</definedName>
    <definedName name="c_2">'Sellmeier'!$A$5</definedName>
    <definedName name="c_3">'Sellmeier'!$A$6</definedName>
    <definedName name="c_4">'Sellmeier'!$A$7</definedName>
    <definedName name="c_5">'Sellmeier'!$A$8</definedName>
    <definedName name="d_0">'Sellmeier'!$B$3</definedName>
    <definedName name="d_1">'Sellmeier'!$B$4</definedName>
    <definedName name="d_2">'Sellmeier'!$B$5</definedName>
    <definedName name="d_3">'Sellmeier'!$B$6</definedName>
    <definedName name="d_4">'Sellmeier'!$B$7</definedName>
    <definedName name="d_5">'Sellmeier'!$B$8</definedName>
  </definedNames>
  <calcPr fullCalcOnLoad="1"/>
</workbook>
</file>

<file path=xl/sharedStrings.xml><?xml version="1.0" encoding="utf-8"?>
<sst xmlns="http://schemas.openxmlformats.org/spreadsheetml/2006/main" count="24" uniqueCount="9">
  <si>
    <t>BK7</t>
  </si>
  <si>
    <t>l</t>
  </si>
  <si>
    <r>
      <t>l</t>
    </r>
    <r>
      <rPr>
        <vertAlign val="superscript"/>
        <sz val="10"/>
        <rFont val="Arial"/>
        <family val="2"/>
      </rPr>
      <t>2</t>
    </r>
  </si>
  <si>
    <t>d</t>
  </si>
  <si>
    <t>F</t>
  </si>
  <si>
    <t>C</t>
  </si>
  <si>
    <t>SF5</t>
  </si>
  <si>
    <t>index</t>
  </si>
  <si>
    <t>Abbe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</si>
</sst>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10"/>
      <name val="Symbol"/>
      <family val="1"/>
    </font>
    <font>
      <vertAlign val="superscript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:G8"/>
    </sheetView>
  </sheetViews>
  <sheetFormatPr defaultColWidth="9.140625" defaultRowHeight="12.75"/>
  <cols>
    <col min="1" max="1" width="14.8515625" style="0" customWidth="1"/>
    <col min="2" max="2" width="12.7109375" style="0" customWidth="1"/>
  </cols>
  <sheetData>
    <row r="1" spans="6:7" ht="12.75">
      <c r="F1" s="5" t="s">
        <v>0</v>
      </c>
      <c r="G1" s="5" t="s">
        <v>6</v>
      </c>
    </row>
    <row r="2" spans="1:7" ht="14.25">
      <c r="A2" s="4" t="s">
        <v>0</v>
      </c>
      <c r="B2" s="4" t="s">
        <v>6</v>
      </c>
      <c r="D2" s="2" t="s">
        <v>1</v>
      </c>
      <c r="E2" s="2" t="s">
        <v>2</v>
      </c>
      <c r="F2" t="s">
        <v>7</v>
      </c>
      <c r="G2" t="s">
        <v>7</v>
      </c>
    </row>
    <row r="3" spans="1:7" ht="12.75">
      <c r="A3" s="1">
        <v>2.2718929</v>
      </c>
      <c r="B3" s="1">
        <v>2.7105646</v>
      </c>
      <c r="C3" s="3" t="s">
        <v>3</v>
      </c>
      <c r="D3" s="1">
        <v>0.58756</v>
      </c>
      <c r="E3">
        <f>D3^2</f>
        <v>0.3452267536</v>
      </c>
      <c r="F3">
        <f>SQRT(a_0+a_1*E3+(((a_5/E3+a_4)/E3+a_3)/E3+a_2)/E3)</f>
        <v>1.5167983084872876</v>
      </c>
      <c r="G3">
        <f>SQRT(b_0+b_1*E3+(((b_5/E3+b_4)/E3+b_3)/E3+b_2)/E3)</f>
        <v>1.6726985489721768</v>
      </c>
    </row>
    <row r="4" spans="1:7" ht="12.75">
      <c r="A4" s="1">
        <v>-0.010108077</v>
      </c>
      <c r="B4" s="1">
        <v>-0.0091211994</v>
      </c>
      <c r="C4" s="3" t="s">
        <v>4</v>
      </c>
      <c r="D4" s="1">
        <v>0.48613</v>
      </c>
      <c r="E4">
        <f>D4^2</f>
        <v>0.23632237690000002</v>
      </c>
      <c r="F4">
        <f>SQRT(a_0+a_1*E4+(((a_5/E4+a_4)/E4+a_3)/E4+a_2)/E4)</f>
        <v>1.522370550445688</v>
      </c>
      <c r="G4">
        <f>SQRT(b_0+b_1*E4+(((b_5/E4+b_4)/E4+b_3)/E4+b_2)/E4)</f>
        <v>1.6874961350595008</v>
      </c>
    </row>
    <row r="5" spans="1:7" ht="12.75">
      <c r="A5" s="1">
        <v>0.010592509</v>
      </c>
      <c r="B5" s="1">
        <v>0.027760438</v>
      </c>
      <c r="C5" s="3" t="s">
        <v>5</v>
      </c>
      <c r="D5" s="1">
        <v>0.65627</v>
      </c>
      <c r="E5">
        <f>D5^2</f>
        <v>0.43069031290000004</v>
      </c>
      <c r="F5">
        <f>SQRT(a_0+a_1*E5+(((a_5/E5+a_4)/E5+a_3)/E5+a_2)/E5)</f>
        <v>1.5143225250743912</v>
      </c>
      <c r="G5">
        <f>SQRT(b_0+b_1*E5+(((b_5/E5+b_4)/E5+b_3)/E5+b_2)/E5)</f>
        <v>1.6666116901993346</v>
      </c>
    </row>
    <row r="6" spans="1:2" ht="12.75">
      <c r="A6" s="1">
        <v>0.00020816965</v>
      </c>
      <c r="B6" s="1">
        <v>0.0012739656</v>
      </c>
    </row>
    <row r="7" spans="1:7" ht="12.75">
      <c r="A7" s="1">
        <v>-7.6472538E-06</v>
      </c>
      <c r="B7" s="1">
        <v>-4.7889342E-05</v>
      </c>
      <c r="E7" t="s">
        <v>8</v>
      </c>
      <c r="F7">
        <f>(F3-1)/(F4-F5)</f>
        <v>64.21429911620949</v>
      </c>
      <c r="G7">
        <f>(G3-1)/(G4-G5)</f>
        <v>32.210506598393955</v>
      </c>
    </row>
    <row r="8" spans="1:2" ht="12.75">
      <c r="A8" s="1">
        <v>4.2940991E-07</v>
      </c>
      <c r="B8" s="1">
        <v>8.0562029E-06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4.8515625" style="0" customWidth="1"/>
    <col min="2" max="2" width="12.7109375" style="0" customWidth="1"/>
  </cols>
  <sheetData>
    <row r="1" spans="6:7" ht="12.75">
      <c r="F1" s="5" t="s">
        <v>0</v>
      </c>
      <c r="G1" s="5" t="s">
        <v>6</v>
      </c>
    </row>
    <row r="2" spans="1:7" ht="14.25">
      <c r="A2" s="4" t="s">
        <v>0</v>
      </c>
      <c r="B2" s="4" t="s">
        <v>6</v>
      </c>
      <c r="D2" s="2" t="s">
        <v>1</v>
      </c>
      <c r="E2" s="2" t="s">
        <v>2</v>
      </c>
      <c r="F2" t="s">
        <v>7</v>
      </c>
      <c r="G2" t="s">
        <v>7</v>
      </c>
    </row>
    <row r="3" spans="1:7" ht="12.75">
      <c r="A3" s="6">
        <v>1.03961212</v>
      </c>
      <c r="B3" s="6">
        <v>1.52481889</v>
      </c>
      <c r="C3" s="3" t="s">
        <v>3</v>
      </c>
      <c r="D3" s="1">
        <v>0.58756</v>
      </c>
      <c r="E3">
        <f>D3^2</f>
        <v>0.3452267536</v>
      </c>
      <c r="F3">
        <f>SQRT(1+E3*(c_0/(E3-c_3)+c_1/(E3-c_4)+c_2/(E3-c_5)))</f>
        <v>1.5168001097398938</v>
      </c>
      <c r="G3">
        <f>SQRT(1+E3*(d_0/(E3-d_3)+d_1/(E3-d_4)+d_2/(E3-d_5)))</f>
        <v>1.6727072244652805</v>
      </c>
    </row>
    <row r="4" spans="1:7" ht="12.75">
      <c r="A4" s="6">
        <v>0.231792344</v>
      </c>
      <c r="B4" s="6">
        <v>0.187085527</v>
      </c>
      <c r="C4" s="3" t="s">
        <v>4</v>
      </c>
      <c r="D4" s="1">
        <v>0.48613</v>
      </c>
      <c r="E4">
        <f>D4^2</f>
        <v>0.23632237690000002</v>
      </c>
      <c r="F4">
        <f>SQRT(1+E4*(c_0/(E4-c_3)+c_1/(E4-c_4)+c_2/(E4-c_5)))</f>
        <v>1.5223764850741002</v>
      </c>
      <c r="G4">
        <f>SQRT(1+E4*(d_0/(E4-d_3)+d_1/(E4-d_4)+d_2/(E4-d_5)))</f>
        <v>1.6874967590634273</v>
      </c>
    </row>
    <row r="5" spans="1:7" ht="12.75">
      <c r="A5" s="6">
        <v>1.01046945</v>
      </c>
      <c r="B5" s="6">
        <v>1.42729015</v>
      </c>
      <c r="C5" s="3" t="s">
        <v>5</v>
      </c>
      <c r="D5" s="1">
        <v>0.65627</v>
      </c>
      <c r="E5">
        <f>D5^2</f>
        <v>0.43069031290000004</v>
      </c>
      <c r="F5">
        <f>SQRT(1+E5*(c_0/(E5-c_3)+c_1/(E5-c_4)+c_2/(E5-c_5)))</f>
        <v>1.514322425203109</v>
      </c>
      <c r="G5">
        <f>SQRT(1+E5*(d_0/(E5-d_3)+d_1/(E5-d_4)+d_2/(E5-d_5)))</f>
        <v>1.6666380456000953</v>
      </c>
    </row>
    <row r="6" spans="1:2" ht="12.75">
      <c r="A6" s="6">
        <v>0.00600069867</v>
      </c>
      <c r="B6" s="6">
        <v>0.011254756</v>
      </c>
    </row>
    <row r="7" spans="1:7" ht="12.75">
      <c r="A7" s="6">
        <v>0.0200179144</v>
      </c>
      <c r="B7" s="6">
        <v>0.0588995392</v>
      </c>
      <c r="E7" t="s">
        <v>8</v>
      </c>
      <c r="F7">
        <f>(F3-1)/(F4-F5)</f>
        <v>64.16641023507648</v>
      </c>
      <c r="G7">
        <f>(G3-1)/(G4-G5)</f>
        <v>32.25065753205955</v>
      </c>
    </row>
    <row r="8" spans="1:2" ht="12.75">
      <c r="A8" s="6">
        <v>103.560653</v>
      </c>
      <c r="B8" s="6">
        <v>129.141675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Dayton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Loomis</dc:creator>
  <cp:keywords/>
  <dc:description/>
  <cp:lastModifiedBy>Owner</cp:lastModifiedBy>
  <dcterms:created xsi:type="dcterms:W3CDTF">2004-08-25T01:03:08Z</dcterms:created>
  <dcterms:modified xsi:type="dcterms:W3CDTF">2007-09-05T19:08:45Z</dcterms:modified>
  <cp:category/>
  <cp:version/>
  <cp:contentType/>
  <cp:contentStatus/>
</cp:coreProperties>
</file>